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\2017 MMR Vybudování dětských hřišť v obci Boršice\Výběrové řízení\"/>
    </mc:Choice>
  </mc:AlternateContent>
  <bookViews>
    <workbookView xWindow="0" yWindow="0" windowWidth="28800" windowHeight="12435"/>
  </bookViews>
  <sheets>
    <sheet name="Celkový rozpočet" sheetId="4" r:id="rId1"/>
    <sheet name="List1" sheetId="1" r:id="rId2"/>
    <sheet name="Podevsí" sheetId="2" r:id="rId3"/>
    <sheet name="V koutě" sheetId="3" r:id="rId4"/>
  </sheets>
  <definedNames>
    <definedName name="_xlnm.Print_Area" localSheetId="0">'Celkový rozpočet'!$A$1:$F$42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F20" i="4"/>
  <c r="F19" i="4"/>
  <c r="F18" i="4"/>
  <c r="F17" i="4"/>
  <c r="F16" i="4"/>
  <c r="F15" i="4"/>
  <c r="F14" i="4"/>
  <c r="F13" i="4"/>
  <c r="F12" i="4"/>
  <c r="F11" i="4"/>
  <c r="F10" i="4"/>
  <c r="F33" i="4"/>
  <c r="F32" i="4"/>
  <c r="F31" i="4"/>
  <c r="F30" i="4"/>
  <c r="F29" i="4"/>
  <c r="F28" i="4"/>
  <c r="F27" i="4"/>
  <c r="F26" i="4"/>
  <c r="F25" i="4"/>
  <c r="F24" i="4"/>
  <c r="F23" i="4"/>
  <c r="F22" i="4"/>
  <c r="F35" i="4" l="1"/>
  <c r="E37" i="4" s="1"/>
  <c r="F36" i="4" s="1"/>
  <c r="E17" i="3"/>
  <c r="E16" i="3"/>
  <c r="E15" i="3"/>
  <c r="E14" i="3"/>
  <c r="E13" i="3"/>
  <c r="E12" i="3"/>
  <c r="E11" i="3"/>
  <c r="E10" i="3"/>
  <c r="E9" i="3"/>
  <c r="E8" i="3"/>
  <c r="E7" i="3"/>
  <c r="E6" i="3"/>
  <c r="E14" i="2"/>
  <c r="E15" i="2"/>
  <c r="E16" i="2"/>
  <c r="E13" i="2"/>
  <c r="E12" i="2"/>
  <c r="E17" i="2"/>
  <c r="E9" i="2"/>
  <c r="E8" i="2"/>
  <c r="E10" i="2"/>
  <c r="E11" i="2"/>
  <c r="E7" i="2"/>
  <c r="E6" i="2"/>
  <c r="E19" i="2" s="1"/>
  <c r="E21" i="2" s="1"/>
  <c r="E20" i="2" s="1"/>
  <c r="E19" i="3" l="1"/>
  <c r="E21" i="3" s="1"/>
  <c r="E20" i="3" s="1"/>
  <c r="K6" i="1"/>
  <c r="K5" i="1"/>
  <c r="K4" i="1"/>
  <c r="H9" i="1"/>
  <c r="G9" i="1"/>
  <c r="G10" i="1"/>
  <c r="G7" i="1"/>
  <c r="G6" i="1"/>
  <c r="G5" i="1"/>
</calcChain>
</file>

<file path=xl/sharedStrings.xml><?xml version="1.0" encoding="utf-8"?>
<sst xmlns="http://schemas.openxmlformats.org/spreadsheetml/2006/main" count="137" uniqueCount="37">
  <si>
    <t>Prvek</t>
  </si>
  <si>
    <t>Lokalita bytovky Podevsí</t>
  </si>
  <si>
    <t>Sestava dvě věže</t>
  </si>
  <si>
    <t>Počet kusů</t>
  </si>
  <si>
    <t>Cena / kus</t>
  </si>
  <si>
    <t>Cena celkem</t>
  </si>
  <si>
    <t>Houpadlo na pružině</t>
  </si>
  <si>
    <t>Lavička s opěradlem</t>
  </si>
  <si>
    <t>Odpadkový koš</t>
  </si>
  <si>
    <t>Kotvy k lavičce</t>
  </si>
  <si>
    <t>Informační tabule - provozní řád</t>
  </si>
  <si>
    <t>Jednotka</t>
  </si>
  <si>
    <t>ks</t>
  </si>
  <si>
    <t>Dopadová plocha včetně obrubníku</t>
  </si>
  <si>
    <t>Montáž prvku Sestava dvě věže</t>
  </si>
  <si>
    <t>Montáž prvku Lavička s opěradlem</t>
  </si>
  <si>
    <t>Montáž prvku Houpadlo na pružině</t>
  </si>
  <si>
    <t>Montáž prvku Odpadkový koš</t>
  </si>
  <si>
    <t>Montáž prvku Informační tabule</t>
  </si>
  <si>
    <t>Cena celkem bez DPH</t>
  </si>
  <si>
    <t>DPH 21%</t>
  </si>
  <si>
    <t>Cena celkem s DPH</t>
  </si>
  <si>
    <t>Lokalita bytovky V koutě</t>
  </si>
  <si>
    <t>Sestava tři věže</t>
  </si>
  <si>
    <t>Montáž prvku Sestava tři věže</t>
  </si>
  <si>
    <t>ROZPOČET</t>
  </si>
  <si>
    <t>PROJEKT: Vybudování dětských hřišť v Boršicích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</si>
  <si>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</si>
  <si>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Projekt bude spolufinancován z programu 117D815 - Podpora obnovy a rozvoje venkova Ministerstva pro místní rozvoj.</t>
  </si>
  <si>
    <t>Dopadová plocha "kačírek" včetně obrubníku</t>
  </si>
  <si>
    <t>Cena / kus bez DPH</t>
  </si>
  <si>
    <t>V…………………….... dne ……………………..</t>
  </si>
  <si>
    <t xml:space="preserve">  </t>
  </si>
  <si>
    <t xml:space="preserve">                                                   </t>
  </si>
  <si>
    <t xml:space="preserve">           </t>
  </si>
  <si>
    <t>podpis osoby oprávněné jednat za uchazeče</t>
  </si>
  <si>
    <t>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</si>
</sst>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3" applyFont="1"/>
    <xf numFmtId="43" fontId="0" fillId="0" borderId="0" xfId="1" applyFont="1"/>
    <xf numFmtId="43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164" fontId="5" fillId="0" borderId="11" xfId="2" applyNumberFormat="1" applyFont="1" applyBorder="1" applyAlignment="1">
      <alignment horizontal="center"/>
    </xf>
    <xf numFmtId="164" fontId="5" fillId="0" borderId="12" xfId="2" applyNumberFormat="1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64" fontId="5" fillId="0" borderId="6" xfId="2" applyNumberFormat="1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0" fontId="5" fillId="0" borderId="0" xfId="0" applyFont="1"/>
    <xf numFmtId="164" fontId="5" fillId="0" borderId="0" xfId="2" applyNumberFormat="1" applyFont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0" fontId="9" fillId="0" borderId="0" xfId="0" applyFont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/>
    </xf>
    <xf numFmtId="164" fontId="4" fillId="2" borderId="20" xfId="2" applyNumberFormat="1" applyFont="1" applyFill="1" applyBorder="1" applyAlignment="1">
      <alignment horizontal="center"/>
    </xf>
    <xf numFmtId="164" fontId="4" fillId="2" borderId="21" xfId="2" applyNumberFormat="1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22" xfId="0" applyFont="1" applyFill="1" applyBorder="1" applyAlignment="1">
      <alignment horizontal="center" vertical="center" textRotation="90"/>
    </xf>
    <xf numFmtId="0" fontId="8" fillId="2" borderId="23" xfId="0" applyFont="1" applyFill="1" applyBorder="1" applyAlignment="1">
      <alignment horizontal="center" vertical="center" textRotation="90"/>
    </xf>
    <xf numFmtId="0" fontId="8" fillId="2" borderId="24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horizontal="center"/>
    </xf>
    <xf numFmtId="164" fontId="4" fillId="2" borderId="2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1710848</xdr:colOff>
      <xdr:row>4</xdr:row>
      <xdr:rowOff>152400</xdr:rowOff>
    </xdr:from>
    <xdr:to>
      <xdr:col>4</xdr:col>
      <xdr:colOff>47626</xdr:colOff>
      <xdr:row>6</xdr:row>
      <xdr:rowOff>122209</xdr:rowOff>
    </xdr:to>
    <xdr:pic>
      <xdr:nvPicPr>
        <xdr:cNvPr id="2" name="Obrázek 5" descr="Výsledek obrázku pro mm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323" y="933450"/>
          <a:ext cx="1803878" cy="388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E31" sqref="E31"/>
    </sheetView>
  </sheetViews>
  <sheetFormatPr defaultRowHeight="15" x14ac:dyDescent="0.25"/>
  <cols>
    <col min="1" max="1" width="5.5703125" bestFit="1" customWidth="1"/>
    <col min="2" max="2" width="39.5703125" bestFit="1" customWidth="1"/>
    <col min="3" max="3" width="9.7109375" style="1" bestFit="1" customWidth="1"/>
    <col min="4" max="4" width="6.28515625" style="1" bestFit="1" customWidth="1"/>
    <col min="5" max="5" width="12.140625" style="1" bestFit="1" customWidth="1"/>
    <col min="6" max="6" width="14.140625" style="1" customWidth="1"/>
  </cols>
  <sheetData>
    <row r="1" spans="1:13" ht="22.5" x14ac:dyDescent="0.3">
      <c r="A1" s="39" t="s">
        <v>25</v>
      </c>
      <c r="B1" s="39"/>
      <c r="C1" s="39"/>
      <c r="D1" s="39"/>
      <c r="E1" s="39"/>
      <c r="F1" s="39"/>
    </row>
    <row r="2" spans="1:13" ht="18.75" x14ac:dyDescent="0.3">
      <c r="A2" s="48" t="s">
        <v>26</v>
      </c>
      <c r="B2" s="48"/>
      <c r="C2" s="48"/>
      <c r="D2" s="48"/>
      <c r="E2" s="48"/>
      <c r="F2" s="48"/>
    </row>
    <row r="3" spans="1:13" ht="7.5" customHeight="1" x14ac:dyDescent="0.3">
      <c r="A3" s="38"/>
      <c r="B3" s="38"/>
      <c r="C3" s="38"/>
      <c r="D3" s="38"/>
      <c r="E3" s="38"/>
      <c r="F3" s="38"/>
    </row>
    <row r="4" spans="1:13" ht="12.75" customHeight="1" x14ac:dyDescent="0.25">
      <c r="A4" s="47" t="s">
        <v>28</v>
      </c>
      <c r="B4" s="47"/>
      <c r="C4" s="47"/>
      <c r="D4" s="47"/>
      <c r="E4" s="47"/>
      <c r="F4" s="47"/>
    </row>
    <row r="5" spans="1:13" ht="12.75" customHeight="1" x14ac:dyDescent="0.3">
      <c r="B5" s="38"/>
      <c r="C5" s="45"/>
      <c r="D5" s="38"/>
      <c r="E5" s="38"/>
      <c r="F5" s="38"/>
    </row>
    <row r="6" spans="1:13" ht="20.25" x14ac:dyDescent="0.3">
      <c r="B6" s="38"/>
      <c r="C6" s="45"/>
      <c r="D6" s="38"/>
      <c r="E6" s="38"/>
      <c r="F6" s="38"/>
    </row>
    <row r="7" spans="1:13" ht="14.25" customHeight="1" x14ac:dyDescent="0.3">
      <c r="B7" s="38"/>
      <c r="C7" s="45"/>
      <c r="D7" s="38"/>
      <c r="E7" s="38"/>
      <c r="F7" s="38"/>
    </row>
    <row r="8" spans="1:13" ht="19.5" thickBot="1" x14ac:dyDescent="0.35">
      <c r="B8" s="6"/>
      <c r="C8" s="7"/>
      <c r="D8" s="7"/>
      <c r="E8" s="7"/>
      <c r="F8" s="7"/>
    </row>
    <row r="9" spans="1:13" ht="29.25" thickBot="1" x14ac:dyDescent="0.3">
      <c r="A9" s="41" t="s">
        <v>22</v>
      </c>
      <c r="B9" s="49" t="s">
        <v>0</v>
      </c>
      <c r="C9" s="50" t="s">
        <v>11</v>
      </c>
      <c r="D9" s="50" t="s">
        <v>3</v>
      </c>
      <c r="E9" s="50" t="s">
        <v>30</v>
      </c>
      <c r="F9" s="51" t="s">
        <v>19</v>
      </c>
    </row>
    <row r="10" spans="1:13" ht="18" customHeight="1" x14ac:dyDescent="0.25">
      <c r="A10" s="42"/>
      <c r="B10" s="8" t="s">
        <v>23</v>
      </c>
      <c r="C10" s="9" t="s">
        <v>12</v>
      </c>
      <c r="D10" s="9">
        <v>1</v>
      </c>
      <c r="E10" s="10">
        <v>0</v>
      </c>
      <c r="F10" s="11">
        <f>D10*E10</f>
        <v>0</v>
      </c>
    </row>
    <row r="11" spans="1:13" ht="18" customHeight="1" x14ac:dyDescent="0.25">
      <c r="A11" s="42"/>
      <c r="B11" s="12" t="s">
        <v>6</v>
      </c>
      <c r="C11" s="13" t="s">
        <v>12</v>
      </c>
      <c r="D11" s="13">
        <v>1</v>
      </c>
      <c r="E11" s="14">
        <v>0</v>
      </c>
      <c r="F11" s="15">
        <f>D11*E11</f>
        <v>0</v>
      </c>
    </row>
    <row r="12" spans="1:13" ht="18" customHeight="1" x14ac:dyDescent="0.25">
      <c r="A12" s="42"/>
      <c r="B12" s="12" t="s">
        <v>7</v>
      </c>
      <c r="C12" s="13" t="s">
        <v>12</v>
      </c>
      <c r="D12" s="13">
        <v>1</v>
      </c>
      <c r="E12" s="14">
        <v>0</v>
      </c>
      <c r="F12" s="15">
        <f t="shared" ref="F12:F21" si="0">D12*E12</f>
        <v>0</v>
      </c>
    </row>
    <row r="13" spans="1:13" ht="18" customHeight="1" x14ac:dyDescent="0.25">
      <c r="A13" s="42"/>
      <c r="B13" s="12" t="s">
        <v>9</v>
      </c>
      <c r="C13" s="13" t="s">
        <v>12</v>
      </c>
      <c r="D13" s="13">
        <v>1</v>
      </c>
      <c r="E13" s="14">
        <v>0</v>
      </c>
      <c r="F13" s="15">
        <f t="shared" si="0"/>
        <v>0</v>
      </c>
    </row>
    <row r="14" spans="1:13" ht="18" customHeight="1" x14ac:dyDescent="0.25">
      <c r="A14" s="42"/>
      <c r="B14" s="12" t="s">
        <v>8</v>
      </c>
      <c r="C14" s="13" t="s">
        <v>12</v>
      </c>
      <c r="D14" s="13">
        <v>1</v>
      </c>
      <c r="E14" s="14">
        <v>0</v>
      </c>
      <c r="F14" s="15">
        <f t="shared" si="0"/>
        <v>0</v>
      </c>
      <c r="M14" s="45"/>
    </row>
    <row r="15" spans="1:13" ht="18" customHeight="1" x14ac:dyDescent="0.25">
      <c r="A15" s="42"/>
      <c r="B15" s="12" t="s">
        <v>10</v>
      </c>
      <c r="C15" s="13" t="s">
        <v>12</v>
      </c>
      <c r="D15" s="13">
        <v>1</v>
      </c>
      <c r="E15" s="14">
        <v>0</v>
      </c>
      <c r="F15" s="15">
        <f t="shared" si="0"/>
        <v>0</v>
      </c>
      <c r="M15" s="45"/>
    </row>
    <row r="16" spans="1:13" ht="18" customHeight="1" x14ac:dyDescent="0.25">
      <c r="A16" s="42"/>
      <c r="B16" s="12" t="s">
        <v>24</v>
      </c>
      <c r="C16" s="13" t="s">
        <v>12</v>
      </c>
      <c r="D16" s="13">
        <v>1</v>
      </c>
      <c r="E16" s="14">
        <v>0</v>
      </c>
      <c r="F16" s="15">
        <f t="shared" si="0"/>
        <v>0</v>
      </c>
      <c r="M16" s="46"/>
    </row>
    <row r="17" spans="1:13" ht="18" customHeight="1" x14ac:dyDescent="0.25">
      <c r="A17" s="42"/>
      <c r="B17" s="12" t="s">
        <v>16</v>
      </c>
      <c r="C17" s="13" t="s">
        <v>12</v>
      </c>
      <c r="D17" s="13">
        <v>1</v>
      </c>
      <c r="E17" s="14">
        <v>0</v>
      </c>
      <c r="F17" s="15">
        <f t="shared" si="0"/>
        <v>0</v>
      </c>
      <c r="M17" s="46"/>
    </row>
    <row r="18" spans="1:13" ht="18" customHeight="1" x14ac:dyDescent="0.25">
      <c r="A18" s="42"/>
      <c r="B18" s="12" t="s">
        <v>15</v>
      </c>
      <c r="C18" s="13" t="s">
        <v>12</v>
      </c>
      <c r="D18" s="13">
        <v>1</v>
      </c>
      <c r="E18" s="14">
        <v>0</v>
      </c>
      <c r="F18" s="15">
        <f t="shared" si="0"/>
        <v>0</v>
      </c>
    </row>
    <row r="19" spans="1:13" ht="18" customHeight="1" x14ac:dyDescent="0.25">
      <c r="A19" s="42"/>
      <c r="B19" s="12" t="s">
        <v>17</v>
      </c>
      <c r="C19" s="13" t="s">
        <v>12</v>
      </c>
      <c r="D19" s="13">
        <v>1</v>
      </c>
      <c r="E19" s="14">
        <v>0</v>
      </c>
      <c r="F19" s="15">
        <f t="shared" si="0"/>
        <v>0</v>
      </c>
    </row>
    <row r="20" spans="1:13" ht="18" customHeight="1" x14ac:dyDescent="0.25">
      <c r="A20" s="42"/>
      <c r="B20" s="12" t="s">
        <v>18</v>
      </c>
      <c r="C20" s="13" t="s">
        <v>12</v>
      </c>
      <c r="D20" s="13">
        <v>1</v>
      </c>
      <c r="E20" s="14">
        <v>0</v>
      </c>
      <c r="F20" s="15">
        <f t="shared" si="0"/>
        <v>0</v>
      </c>
    </row>
    <row r="21" spans="1:13" ht="18" customHeight="1" thickBot="1" x14ac:dyDescent="0.3">
      <c r="A21" s="43"/>
      <c r="B21" s="16" t="s">
        <v>29</v>
      </c>
      <c r="C21" s="17" t="s">
        <v>27</v>
      </c>
      <c r="D21" s="17">
        <v>119</v>
      </c>
      <c r="E21" s="18">
        <v>0</v>
      </c>
      <c r="F21" s="19">
        <f t="shared" si="0"/>
        <v>0</v>
      </c>
    </row>
    <row r="22" spans="1:13" ht="18" customHeight="1" x14ac:dyDescent="0.25">
      <c r="A22" s="41" t="s">
        <v>1</v>
      </c>
      <c r="B22" s="8" t="s">
        <v>2</v>
      </c>
      <c r="C22" s="9" t="s">
        <v>12</v>
      </c>
      <c r="D22" s="9">
        <v>1</v>
      </c>
      <c r="E22" s="10">
        <v>0</v>
      </c>
      <c r="F22" s="11">
        <f>D22*E22</f>
        <v>0</v>
      </c>
    </row>
    <row r="23" spans="1:13" ht="18" customHeight="1" x14ac:dyDescent="0.25">
      <c r="A23" s="42"/>
      <c r="B23" s="12" t="s">
        <v>6</v>
      </c>
      <c r="C23" s="13" t="s">
        <v>12</v>
      </c>
      <c r="D23" s="13">
        <v>1</v>
      </c>
      <c r="E23" s="14">
        <v>0</v>
      </c>
      <c r="F23" s="15">
        <f>D23*E23</f>
        <v>0</v>
      </c>
    </row>
    <row r="24" spans="1:13" ht="18" customHeight="1" x14ac:dyDescent="0.25">
      <c r="A24" s="42"/>
      <c r="B24" s="12" t="s">
        <v>7</v>
      </c>
      <c r="C24" s="13" t="s">
        <v>12</v>
      </c>
      <c r="D24" s="13">
        <v>1</v>
      </c>
      <c r="E24" s="14">
        <v>0</v>
      </c>
      <c r="F24" s="15">
        <f t="shared" ref="F24:F33" si="1">D24*E24</f>
        <v>0</v>
      </c>
    </row>
    <row r="25" spans="1:13" ht="18" customHeight="1" x14ac:dyDescent="0.25">
      <c r="A25" s="42"/>
      <c r="B25" s="12" t="s">
        <v>9</v>
      </c>
      <c r="C25" s="13" t="s">
        <v>12</v>
      </c>
      <c r="D25" s="13">
        <v>1</v>
      </c>
      <c r="E25" s="14">
        <v>0</v>
      </c>
      <c r="F25" s="15">
        <f t="shared" si="1"/>
        <v>0</v>
      </c>
    </row>
    <row r="26" spans="1:13" ht="18" customHeight="1" x14ac:dyDescent="0.25">
      <c r="A26" s="42"/>
      <c r="B26" s="12" t="s">
        <v>8</v>
      </c>
      <c r="C26" s="13" t="s">
        <v>12</v>
      </c>
      <c r="D26" s="13">
        <v>1</v>
      </c>
      <c r="E26" s="14">
        <v>0</v>
      </c>
      <c r="F26" s="15">
        <f t="shared" si="1"/>
        <v>0</v>
      </c>
    </row>
    <row r="27" spans="1:13" ht="18" customHeight="1" x14ac:dyDescent="0.25">
      <c r="A27" s="42"/>
      <c r="B27" s="12" t="s">
        <v>10</v>
      </c>
      <c r="C27" s="13" t="s">
        <v>12</v>
      </c>
      <c r="D27" s="13">
        <v>1</v>
      </c>
      <c r="E27" s="14">
        <v>0</v>
      </c>
      <c r="F27" s="15">
        <f t="shared" si="1"/>
        <v>0</v>
      </c>
    </row>
    <row r="28" spans="1:13" ht="18" customHeight="1" x14ac:dyDescent="0.25">
      <c r="A28" s="42"/>
      <c r="B28" s="12" t="s">
        <v>14</v>
      </c>
      <c r="C28" s="13" t="s">
        <v>12</v>
      </c>
      <c r="D28" s="13">
        <v>1</v>
      </c>
      <c r="E28" s="14">
        <v>0</v>
      </c>
      <c r="F28" s="15">
        <f t="shared" si="1"/>
        <v>0</v>
      </c>
    </row>
    <row r="29" spans="1:13" ht="18" customHeight="1" x14ac:dyDescent="0.25">
      <c r="A29" s="42"/>
      <c r="B29" s="12" t="s">
        <v>16</v>
      </c>
      <c r="C29" s="13" t="s">
        <v>12</v>
      </c>
      <c r="D29" s="13">
        <v>1</v>
      </c>
      <c r="E29" s="14">
        <v>0</v>
      </c>
      <c r="F29" s="15">
        <f t="shared" si="1"/>
        <v>0</v>
      </c>
    </row>
    <row r="30" spans="1:13" ht="18" customHeight="1" x14ac:dyDescent="0.25">
      <c r="A30" s="42"/>
      <c r="B30" s="12" t="s">
        <v>15</v>
      </c>
      <c r="C30" s="13" t="s">
        <v>12</v>
      </c>
      <c r="D30" s="13">
        <v>1</v>
      </c>
      <c r="E30" s="14">
        <v>0</v>
      </c>
      <c r="F30" s="15">
        <f t="shared" si="1"/>
        <v>0</v>
      </c>
    </row>
    <row r="31" spans="1:13" ht="18" customHeight="1" x14ac:dyDescent="0.25">
      <c r="A31" s="42"/>
      <c r="B31" s="12" t="s">
        <v>17</v>
      </c>
      <c r="C31" s="13" t="s">
        <v>12</v>
      </c>
      <c r="D31" s="13">
        <v>1</v>
      </c>
      <c r="E31" s="14">
        <v>0</v>
      </c>
      <c r="F31" s="15">
        <f t="shared" si="1"/>
        <v>0</v>
      </c>
    </row>
    <row r="32" spans="1:13" ht="18" customHeight="1" x14ac:dyDescent="0.25">
      <c r="A32" s="42"/>
      <c r="B32" s="12" t="s">
        <v>18</v>
      </c>
      <c r="C32" s="13" t="s">
        <v>12</v>
      </c>
      <c r="D32" s="13">
        <v>1</v>
      </c>
      <c r="E32" s="14">
        <v>0</v>
      </c>
      <c r="F32" s="15">
        <f t="shared" si="1"/>
        <v>0</v>
      </c>
    </row>
    <row r="33" spans="1:7" ht="18" customHeight="1" thickBot="1" x14ac:dyDescent="0.3">
      <c r="A33" s="43"/>
      <c r="B33" s="16" t="s">
        <v>29</v>
      </c>
      <c r="C33" s="17" t="s">
        <v>27</v>
      </c>
      <c r="D33" s="17">
        <v>46</v>
      </c>
      <c r="E33" s="18">
        <v>0</v>
      </c>
      <c r="F33" s="19">
        <f t="shared" si="1"/>
        <v>0</v>
      </c>
    </row>
    <row r="34" spans="1:7" ht="18" customHeight="1" thickBot="1" x14ac:dyDescent="0.3">
      <c r="B34" s="20"/>
      <c r="C34" s="7"/>
      <c r="D34" s="7"/>
      <c r="E34" s="21"/>
      <c r="F34" s="21"/>
    </row>
    <row r="35" spans="1:7" ht="18" customHeight="1" x14ac:dyDescent="0.25">
      <c r="A35" s="22" t="s">
        <v>19</v>
      </c>
      <c r="B35" s="23"/>
      <c r="C35" s="23"/>
      <c r="D35" s="23"/>
      <c r="E35" s="24"/>
      <c r="F35" s="25">
        <f>SUM(F10:F34)</f>
        <v>0</v>
      </c>
    </row>
    <row r="36" spans="1:7" ht="18" customHeight="1" thickBot="1" x14ac:dyDescent="0.3">
      <c r="A36" s="27" t="s">
        <v>20</v>
      </c>
      <c r="B36" s="28"/>
      <c r="C36" s="28"/>
      <c r="D36" s="28"/>
      <c r="E36" s="29"/>
      <c r="F36" s="30">
        <f>E37-F35</f>
        <v>0</v>
      </c>
    </row>
    <row r="37" spans="1:7" ht="18" customHeight="1" thickBot="1" x14ac:dyDescent="0.35">
      <c r="A37" s="31" t="s">
        <v>21</v>
      </c>
      <c r="B37" s="32"/>
      <c r="C37" s="32"/>
      <c r="D37" s="32"/>
      <c r="E37" s="53">
        <f>F35*1.21</f>
        <v>0</v>
      </c>
      <c r="F37" s="52"/>
    </row>
    <row r="39" spans="1:7" x14ac:dyDescent="0.25">
      <c r="A39" s="54" t="s">
        <v>31</v>
      </c>
      <c r="C39"/>
      <c r="D39"/>
      <c r="E39"/>
      <c r="F39"/>
    </row>
    <row r="40" spans="1:7" x14ac:dyDescent="0.25">
      <c r="A40" s="54"/>
      <c r="C40"/>
      <c r="D40"/>
      <c r="E40"/>
      <c r="F40"/>
    </row>
    <row r="41" spans="1:7" x14ac:dyDescent="0.25">
      <c r="A41" s="54"/>
      <c r="C41" s="57" t="s">
        <v>36</v>
      </c>
      <c r="D41" s="57"/>
      <c r="E41" s="57"/>
      <c r="F41" s="57"/>
    </row>
    <row r="42" spans="1:7" x14ac:dyDescent="0.25">
      <c r="A42" s="54" t="s">
        <v>32</v>
      </c>
      <c r="C42" s="58" t="s">
        <v>35</v>
      </c>
      <c r="D42" s="58"/>
      <c r="E42" s="58"/>
      <c r="F42" s="58"/>
    </row>
    <row r="43" spans="1:7" x14ac:dyDescent="0.25">
      <c r="A43" s="54" t="s">
        <v>33</v>
      </c>
      <c r="C43"/>
      <c r="D43"/>
      <c r="E43"/>
      <c r="F43"/>
    </row>
    <row r="44" spans="1:7" x14ac:dyDescent="0.25">
      <c r="A44" s="55" t="s">
        <v>34</v>
      </c>
      <c r="C44" s="55"/>
      <c r="D44"/>
      <c r="E44"/>
      <c r="F44"/>
    </row>
    <row r="45" spans="1:7" x14ac:dyDescent="0.25">
      <c r="C45"/>
      <c r="D45"/>
      <c r="E45"/>
      <c r="F45"/>
      <c r="G45" s="56"/>
    </row>
  </sheetData>
  <mergeCells count="8">
    <mergeCell ref="E37:F37"/>
    <mergeCell ref="C42:F42"/>
    <mergeCell ref="C41:F41"/>
    <mergeCell ref="A9:A21"/>
    <mergeCell ref="A22:A33"/>
    <mergeCell ref="A4:F4"/>
    <mergeCell ref="A1:F1"/>
    <mergeCell ref="A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10"/>
  <sheetViews>
    <sheetView workbookViewId="0">
      <selection activeCell="K6" sqref="K6"/>
    </sheetView>
  </sheetViews>
  <sheetFormatPr defaultRowHeight="15" x14ac:dyDescent="0.25"/>
  <sheetData>
    <row r="2" spans="7:11" x14ac:dyDescent="0.25">
      <c r="G2">
        <v>100</v>
      </c>
      <c r="K2">
        <v>15000</v>
      </c>
    </row>
    <row r="3" spans="7:11" x14ac:dyDescent="0.25">
      <c r="G3">
        <v>200</v>
      </c>
      <c r="K3">
        <v>30000</v>
      </c>
    </row>
    <row r="4" spans="7:11" x14ac:dyDescent="0.25">
      <c r="G4">
        <v>300</v>
      </c>
      <c r="K4">
        <f>6.5*6.5</f>
        <v>42.25</v>
      </c>
    </row>
    <row r="5" spans="7:11" x14ac:dyDescent="0.25">
      <c r="G5">
        <f>6.5*4</f>
        <v>26</v>
      </c>
      <c r="K5">
        <f>K3/K4</f>
        <v>710.05917159763317</v>
      </c>
    </row>
    <row r="6" spans="7:11" x14ac:dyDescent="0.25">
      <c r="G6">
        <f>G4*G5</f>
        <v>7800</v>
      </c>
      <c r="K6">
        <f>11*13*K5</f>
        <v>101538.46153846155</v>
      </c>
    </row>
    <row r="7" spans="7:11" x14ac:dyDescent="0.25">
      <c r="G7">
        <f>6.5*6.5*35</f>
        <v>1478.75</v>
      </c>
    </row>
    <row r="8" spans="7:11" x14ac:dyDescent="0.25">
      <c r="G8">
        <v>10000</v>
      </c>
    </row>
    <row r="9" spans="7:11" x14ac:dyDescent="0.25">
      <c r="G9">
        <f>6.5*6.5*0.3</f>
        <v>12.674999999999999</v>
      </c>
      <c r="H9">
        <f>G9*1.6*575</f>
        <v>11661</v>
      </c>
    </row>
    <row r="10" spans="7:11" x14ac:dyDescent="0.25">
      <c r="G10">
        <f>G9/3*100</f>
        <v>422.49999999999994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1" sqref="E21"/>
    </sheetView>
  </sheetViews>
  <sheetFormatPr defaultRowHeight="15" x14ac:dyDescent="0.25"/>
  <cols>
    <col min="1" max="1" width="36.5703125" customWidth="1"/>
    <col min="2" max="2" width="9.7109375" style="1" bestFit="1" customWidth="1"/>
    <col min="3" max="3" width="11.42578125" style="1" bestFit="1" customWidth="1"/>
    <col min="4" max="4" width="11.140625" style="1" bestFit="1" customWidth="1"/>
    <col min="5" max="5" width="17.7109375" style="1" customWidth="1"/>
  </cols>
  <sheetData>
    <row r="1" spans="1:5" ht="22.5" x14ac:dyDescent="0.3">
      <c r="A1" s="39" t="s">
        <v>25</v>
      </c>
      <c r="B1" s="39"/>
      <c r="C1" s="39"/>
      <c r="D1" s="39"/>
      <c r="E1" s="39"/>
    </row>
    <row r="2" spans="1:5" ht="20.25" x14ac:dyDescent="0.3">
      <c r="A2" s="40" t="s">
        <v>26</v>
      </c>
      <c r="B2" s="40"/>
      <c r="C2" s="40"/>
      <c r="D2" s="40"/>
      <c r="E2" s="40"/>
    </row>
    <row r="3" spans="1:5" ht="18.75" x14ac:dyDescent="0.3">
      <c r="A3" s="6"/>
      <c r="B3" s="7"/>
      <c r="C3" s="7"/>
      <c r="D3" s="7"/>
      <c r="E3" s="7"/>
    </row>
    <row r="4" spans="1:5" ht="19.5" thickBot="1" x14ac:dyDescent="0.35">
      <c r="A4" s="6" t="s">
        <v>1</v>
      </c>
      <c r="B4" s="7"/>
      <c r="C4" s="7"/>
      <c r="D4" s="7"/>
      <c r="E4" s="7"/>
    </row>
    <row r="5" spans="1:5" ht="18" customHeight="1" thickBot="1" x14ac:dyDescent="0.3">
      <c r="A5" s="35" t="s">
        <v>0</v>
      </c>
      <c r="B5" s="36" t="s">
        <v>11</v>
      </c>
      <c r="C5" s="36" t="s">
        <v>3</v>
      </c>
      <c r="D5" s="36" t="s">
        <v>4</v>
      </c>
      <c r="E5" s="37" t="s">
        <v>5</v>
      </c>
    </row>
    <row r="6" spans="1:5" ht="18" customHeight="1" x14ac:dyDescent="0.25">
      <c r="A6" s="8" t="s">
        <v>2</v>
      </c>
      <c r="B6" s="9" t="s">
        <v>12</v>
      </c>
      <c r="C6" s="9">
        <v>1</v>
      </c>
      <c r="D6" s="10">
        <v>84990</v>
      </c>
      <c r="E6" s="11">
        <f>C6*D6</f>
        <v>84990</v>
      </c>
    </row>
    <row r="7" spans="1:5" ht="18" customHeight="1" x14ac:dyDescent="0.25">
      <c r="A7" s="12" t="s">
        <v>6</v>
      </c>
      <c r="B7" s="13" t="s">
        <v>12</v>
      </c>
      <c r="C7" s="13">
        <v>1</v>
      </c>
      <c r="D7" s="14">
        <v>8615</v>
      </c>
      <c r="E7" s="15">
        <f>C7*D7</f>
        <v>8615</v>
      </c>
    </row>
    <row r="8" spans="1:5" ht="18" customHeight="1" x14ac:dyDescent="0.25">
      <c r="A8" s="12" t="s">
        <v>7</v>
      </c>
      <c r="B8" s="13" t="s">
        <v>12</v>
      </c>
      <c r="C8" s="13">
        <v>1</v>
      </c>
      <c r="D8" s="14">
        <v>3990</v>
      </c>
      <c r="E8" s="15">
        <f t="shared" ref="E8:E17" si="0">C8*D8</f>
        <v>3990</v>
      </c>
    </row>
    <row r="9" spans="1:5" ht="18" customHeight="1" x14ac:dyDescent="0.25">
      <c r="A9" s="12" t="s">
        <v>9</v>
      </c>
      <c r="B9" s="13" t="s">
        <v>12</v>
      </c>
      <c r="C9" s="13">
        <v>1</v>
      </c>
      <c r="D9" s="14">
        <v>790</v>
      </c>
      <c r="E9" s="15">
        <f t="shared" si="0"/>
        <v>790</v>
      </c>
    </row>
    <row r="10" spans="1:5" ht="18" customHeight="1" x14ac:dyDescent="0.25">
      <c r="A10" s="12" t="s">
        <v>8</v>
      </c>
      <c r="B10" s="13" t="s">
        <v>12</v>
      </c>
      <c r="C10" s="13">
        <v>1</v>
      </c>
      <c r="D10" s="14">
        <v>6990</v>
      </c>
      <c r="E10" s="15">
        <f t="shared" si="0"/>
        <v>6990</v>
      </c>
    </row>
    <row r="11" spans="1:5" ht="18" customHeight="1" x14ac:dyDescent="0.25">
      <c r="A11" s="12" t="s">
        <v>10</v>
      </c>
      <c r="B11" s="13" t="s">
        <v>12</v>
      </c>
      <c r="C11" s="13">
        <v>1</v>
      </c>
      <c r="D11" s="14">
        <v>1990</v>
      </c>
      <c r="E11" s="15">
        <f t="shared" si="0"/>
        <v>1990</v>
      </c>
    </row>
    <row r="12" spans="1:5" ht="18" customHeight="1" x14ac:dyDescent="0.25">
      <c r="A12" s="12" t="s">
        <v>14</v>
      </c>
      <c r="B12" s="13" t="s">
        <v>12</v>
      </c>
      <c r="C12" s="13">
        <v>1</v>
      </c>
      <c r="D12" s="14">
        <v>16990</v>
      </c>
      <c r="E12" s="15">
        <f t="shared" si="0"/>
        <v>16990</v>
      </c>
    </row>
    <row r="13" spans="1:5" ht="18" customHeight="1" x14ac:dyDescent="0.25">
      <c r="A13" s="12" t="s">
        <v>16</v>
      </c>
      <c r="B13" s="13" t="s">
        <v>12</v>
      </c>
      <c r="C13" s="13">
        <v>1</v>
      </c>
      <c r="D13" s="14">
        <v>1990</v>
      </c>
      <c r="E13" s="15">
        <f t="shared" si="0"/>
        <v>1990</v>
      </c>
    </row>
    <row r="14" spans="1:5" ht="18" customHeight="1" x14ac:dyDescent="0.25">
      <c r="A14" s="12" t="s">
        <v>15</v>
      </c>
      <c r="B14" s="13" t="s">
        <v>12</v>
      </c>
      <c r="C14" s="13">
        <v>1</v>
      </c>
      <c r="D14" s="14">
        <v>990</v>
      </c>
      <c r="E14" s="15">
        <f t="shared" si="0"/>
        <v>990</v>
      </c>
    </row>
    <row r="15" spans="1:5" ht="18" customHeight="1" x14ac:dyDescent="0.25">
      <c r="A15" s="12" t="s">
        <v>17</v>
      </c>
      <c r="B15" s="13" t="s">
        <v>12</v>
      </c>
      <c r="C15" s="13">
        <v>1</v>
      </c>
      <c r="D15" s="14">
        <v>490</v>
      </c>
      <c r="E15" s="15">
        <f t="shared" si="0"/>
        <v>490</v>
      </c>
    </row>
    <row r="16" spans="1:5" ht="18" customHeight="1" x14ac:dyDescent="0.25">
      <c r="A16" s="12" t="s">
        <v>18</v>
      </c>
      <c r="B16" s="13" t="s">
        <v>12</v>
      </c>
      <c r="C16" s="13">
        <v>1</v>
      </c>
      <c r="D16" s="14">
        <v>990</v>
      </c>
      <c r="E16" s="15">
        <f t="shared" si="0"/>
        <v>990</v>
      </c>
    </row>
    <row r="17" spans="1:5" ht="18" customHeight="1" thickBot="1" x14ac:dyDescent="0.3">
      <c r="A17" s="16" t="s">
        <v>13</v>
      </c>
      <c r="B17" s="17" t="s">
        <v>27</v>
      </c>
      <c r="C17" s="17">
        <v>46</v>
      </c>
      <c r="D17" s="18">
        <v>710</v>
      </c>
      <c r="E17" s="19">
        <f t="shared" si="0"/>
        <v>32660</v>
      </c>
    </row>
    <row r="18" spans="1:5" ht="18" customHeight="1" thickBot="1" x14ac:dyDescent="0.3">
      <c r="A18" s="20"/>
      <c r="B18" s="7"/>
      <c r="C18" s="7"/>
      <c r="D18" s="21"/>
      <c r="E18" s="21"/>
    </row>
    <row r="19" spans="1:5" ht="18" customHeight="1" x14ac:dyDescent="0.25">
      <c r="A19" s="22" t="s">
        <v>19</v>
      </c>
      <c r="B19" s="23"/>
      <c r="C19" s="23"/>
      <c r="D19" s="24"/>
      <c r="E19" s="25">
        <f>SUM(E6:E18)</f>
        <v>161475</v>
      </c>
    </row>
    <row r="20" spans="1:5" ht="18" customHeight="1" thickBot="1" x14ac:dyDescent="0.3">
      <c r="A20" s="27" t="s">
        <v>20</v>
      </c>
      <c r="B20" s="28"/>
      <c r="C20" s="28"/>
      <c r="D20" s="29"/>
      <c r="E20" s="30">
        <f>E21-E19</f>
        <v>33909.75</v>
      </c>
    </row>
    <row r="21" spans="1:5" ht="18" customHeight="1" thickBot="1" x14ac:dyDescent="0.35">
      <c r="A21" s="31" t="s">
        <v>21</v>
      </c>
      <c r="B21" s="32"/>
      <c r="C21" s="32"/>
      <c r="D21" s="33"/>
      <c r="E21" s="34">
        <f>E19*1.21</f>
        <v>195384.75</v>
      </c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4" sqref="G4"/>
    </sheetView>
  </sheetViews>
  <sheetFormatPr defaultRowHeight="15" x14ac:dyDescent="0.25"/>
  <cols>
    <col min="1" max="1" width="36.5703125" customWidth="1"/>
    <col min="2" max="2" width="9.7109375" style="1" bestFit="1" customWidth="1"/>
    <col min="3" max="3" width="11.42578125" style="1" bestFit="1" customWidth="1"/>
    <col min="4" max="4" width="12.140625" style="1" bestFit="1" customWidth="1"/>
    <col min="5" max="5" width="16.5703125" style="1" customWidth="1"/>
    <col min="6" max="6" width="11.28515625" bestFit="1" customWidth="1"/>
    <col min="7" max="7" width="12.85546875" bestFit="1" customWidth="1"/>
    <col min="8" max="8" width="10.28515625" bestFit="1" customWidth="1"/>
  </cols>
  <sheetData>
    <row r="1" spans="1:7" ht="22.5" x14ac:dyDescent="0.3">
      <c r="A1" s="44" t="s">
        <v>25</v>
      </c>
      <c r="B1" s="44"/>
      <c r="C1" s="44"/>
      <c r="D1" s="44"/>
      <c r="E1" s="44"/>
    </row>
    <row r="2" spans="1:7" ht="20.25" x14ac:dyDescent="0.3">
      <c r="A2" s="40" t="s">
        <v>26</v>
      </c>
      <c r="B2" s="40"/>
      <c r="C2" s="40"/>
      <c r="D2" s="40"/>
      <c r="E2" s="40"/>
    </row>
    <row r="3" spans="1:7" ht="18.75" x14ac:dyDescent="0.3">
      <c r="A3" s="26"/>
      <c r="B3" s="7"/>
      <c r="C3" s="7"/>
      <c r="D3" s="7"/>
      <c r="E3" s="7"/>
    </row>
    <row r="4" spans="1:7" ht="19.5" thickBot="1" x14ac:dyDescent="0.35">
      <c r="A4" s="26" t="s">
        <v>22</v>
      </c>
      <c r="B4" s="7"/>
      <c r="C4" s="7"/>
      <c r="D4" s="7"/>
      <c r="E4" s="7"/>
    </row>
    <row r="5" spans="1:7" ht="18" customHeight="1" thickBot="1" x14ac:dyDescent="0.3">
      <c r="A5" s="35" t="s">
        <v>0</v>
      </c>
      <c r="B5" s="36" t="s">
        <v>11</v>
      </c>
      <c r="C5" s="36" t="s">
        <v>3</v>
      </c>
      <c r="D5" s="36" t="s">
        <v>4</v>
      </c>
      <c r="E5" s="37" t="s">
        <v>5</v>
      </c>
    </row>
    <row r="6" spans="1:7" ht="18" customHeight="1" x14ac:dyDescent="0.25">
      <c r="A6" s="8" t="s">
        <v>23</v>
      </c>
      <c r="B6" s="9" t="s">
        <v>12</v>
      </c>
      <c r="C6" s="9">
        <v>1</v>
      </c>
      <c r="D6" s="10">
        <v>222990</v>
      </c>
      <c r="E6" s="11">
        <f>C6*D6</f>
        <v>222990</v>
      </c>
      <c r="G6" s="2"/>
    </row>
    <row r="7" spans="1:7" ht="18" customHeight="1" x14ac:dyDescent="0.25">
      <c r="A7" s="12" t="s">
        <v>6</v>
      </c>
      <c r="B7" s="13" t="s">
        <v>12</v>
      </c>
      <c r="C7" s="13">
        <v>1</v>
      </c>
      <c r="D7" s="14">
        <v>8615</v>
      </c>
      <c r="E7" s="15">
        <f>C7*D7</f>
        <v>8615</v>
      </c>
      <c r="G7" s="2"/>
    </row>
    <row r="8" spans="1:7" ht="18" customHeight="1" x14ac:dyDescent="0.25">
      <c r="A8" s="12" t="s">
        <v>7</v>
      </c>
      <c r="B8" s="13" t="s">
        <v>12</v>
      </c>
      <c r="C8" s="13">
        <v>1</v>
      </c>
      <c r="D8" s="14">
        <v>3990</v>
      </c>
      <c r="E8" s="15">
        <f t="shared" ref="E8:E17" si="0">C8*D8</f>
        <v>3990</v>
      </c>
      <c r="G8" s="2"/>
    </row>
    <row r="9" spans="1:7" ht="18" customHeight="1" x14ac:dyDescent="0.25">
      <c r="A9" s="12" t="s">
        <v>9</v>
      </c>
      <c r="B9" s="13" t="s">
        <v>12</v>
      </c>
      <c r="C9" s="13">
        <v>1</v>
      </c>
      <c r="D9" s="14">
        <v>790</v>
      </c>
      <c r="E9" s="15">
        <f t="shared" si="0"/>
        <v>790</v>
      </c>
      <c r="G9" s="2"/>
    </row>
    <row r="10" spans="1:7" ht="18" customHeight="1" x14ac:dyDescent="0.25">
      <c r="A10" s="12" t="s">
        <v>8</v>
      </c>
      <c r="B10" s="13" t="s">
        <v>12</v>
      </c>
      <c r="C10" s="13">
        <v>1</v>
      </c>
      <c r="D10" s="14">
        <v>6990</v>
      </c>
      <c r="E10" s="15">
        <f t="shared" si="0"/>
        <v>6990</v>
      </c>
      <c r="G10" s="2"/>
    </row>
    <row r="11" spans="1:7" ht="18" customHeight="1" x14ac:dyDescent="0.25">
      <c r="A11" s="12" t="s">
        <v>10</v>
      </c>
      <c r="B11" s="13" t="s">
        <v>12</v>
      </c>
      <c r="C11" s="13">
        <v>1</v>
      </c>
      <c r="D11" s="14">
        <v>1990</v>
      </c>
      <c r="E11" s="15">
        <f t="shared" si="0"/>
        <v>1990</v>
      </c>
      <c r="G11" s="2"/>
    </row>
    <row r="12" spans="1:7" ht="18" customHeight="1" x14ac:dyDescent="0.25">
      <c r="A12" s="12" t="s">
        <v>24</v>
      </c>
      <c r="B12" s="13" t="s">
        <v>12</v>
      </c>
      <c r="C12" s="13">
        <v>1</v>
      </c>
      <c r="D12" s="14">
        <v>34990</v>
      </c>
      <c r="E12" s="15">
        <f t="shared" si="0"/>
        <v>34990</v>
      </c>
      <c r="G12" s="2"/>
    </row>
    <row r="13" spans="1:7" ht="18" customHeight="1" x14ac:dyDescent="0.25">
      <c r="A13" s="12" t="s">
        <v>16</v>
      </c>
      <c r="B13" s="13" t="s">
        <v>12</v>
      </c>
      <c r="C13" s="13">
        <v>1</v>
      </c>
      <c r="D13" s="14">
        <v>1990</v>
      </c>
      <c r="E13" s="15">
        <f t="shared" si="0"/>
        <v>1990</v>
      </c>
      <c r="G13" s="2"/>
    </row>
    <row r="14" spans="1:7" ht="18" customHeight="1" x14ac:dyDescent="0.25">
      <c r="A14" s="12" t="s">
        <v>15</v>
      </c>
      <c r="B14" s="13" t="s">
        <v>12</v>
      </c>
      <c r="C14" s="13">
        <v>1</v>
      </c>
      <c r="D14" s="14">
        <v>990</v>
      </c>
      <c r="E14" s="15">
        <f t="shared" si="0"/>
        <v>990</v>
      </c>
      <c r="G14" s="2"/>
    </row>
    <row r="15" spans="1:7" ht="18" customHeight="1" x14ac:dyDescent="0.25">
      <c r="A15" s="12" t="s">
        <v>17</v>
      </c>
      <c r="B15" s="13" t="s">
        <v>12</v>
      </c>
      <c r="C15" s="13">
        <v>1</v>
      </c>
      <c r="D15" s="14">
        <v>490</v>
      </c>
      <c r="E15" s="15">
        <f t="shared" si="0"/>
        <v>490</v>
      </c>
      <c r="G15" s="2"/>
    </row>
    <row r="16" spans="1:7" ht="18" customHeight="1" x14ac:dyDescent="0.25">
      <c r="A16" s="12" t="s">
        <v>18</v>
      </c>
      <c r="B16" s="13" t="s">
        <v>12</v>
      </c>
      <c r="C16" s="13">
        <v>1</v>
      </c>
      <c r="D16" s="14">
        <v>990</v>
      </c>
      <c r="E16" s="15">
        <f t="shared" si="0"/>
        <v>990</v>
      </c>
      <c r="G16" s="2"/>
    </row>
    <row r="17" spans="1:8" ht="18" customHeight="1" thickBot="1" x14ac:dyDescent="0.3">
      <c r="A17" s="16" t="s">
        <v>13</v>
      </c>
      <c r="B17" s="17" t="s">
        <v>27</v>
      </c>
      <c r="C17" s="17">
        <v>119</v>
      </c>
      <c r="D17" s="18">
        <v>710</v>
      </c>
      <c r="E17" s="19">
        <f t="shared" si="0"/>
        <v>84490</v>
      </c>
      <c r="G17" s="4"/>
    </row>
    <row r="18" spans="1:8" ht="18" customHeight="1" thickBot="1" x14ac:dyDescent="0.3">
      <c r="A18" s="20"/>
      <c r="B18" s="7"/>
      <c r="C18" s="7"/>
      <c r="D18" s="21"/>
      <c r="E18" s="21"/>
      <c r="G18" s="4"/>
    </row>
    <row r="19" spans="1:8" ht="18" customHeight="1" x14ac:dyDescent="0.25">
      <c r="A19" s="22" t="s">
        <v>19</v>
      </c>
      <c r="B19" s="23"/>
      <c r="C19" s="23"/>
      <c r="D19" s="24"/>
      <c r="E19" s="25">
        <f>SUM(E6:E18)</f>
        <v>369305</v>
      </c>
      <c r="G19" s="5"/>
    </row>
    <row r="20" spans="1:8" ht="18" customHeight="1" thickBot="1" x14ac:dyDescent="0.3">
      <c r="A20" s="27" t="s">
        <v>20</v>
      </c>
      <c r="B20" s="28"/>
      <c r="C20" s="28"/>
      <c r="D20" s="29"/>
      <c r="E20" s="30">
        <f>E21-E19</f>
        <v>77554.049999999988</v>
      </c>
    </row>
    <row r="21" spans="1:8" ht="18" customHeight="1" thickBot="1" x14ac:dyDescent="0.35">
      <c r="A21" s="31" t="s">
        <v>21</v>
      </c>
      <c r="B21" s="32"/>
      <c r="C21" s="32"/>
      <c r="D21" s="33"/>
      <c r="E21" s="34">
        <f>E19*1.21</f>
        <v>446859.05</v>
      </c>
      <c r="F21" s="2"/>
      <c r="G21" s="2"/>
      <c r="H21" s="2"/>
    </row>
    <row r="22" spans="1:8" x14ac:dyDescent="0.25">
      <c r="G22" s="3"/>
    </row>
    <row r="23" spans="1:8" x14ac:dyDescent="0.25">
      <c r="F23" s="2"/>
      <c r="G23" s="3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Celkový rozpočet</vt:lpstr>
      <vt:lpstr>List1</vt:lpstr>
      <vt:lpstr>Podevsí</vt:lpstr>
      <vt:lpstr>V koutě</vt:lpstr>
      <vt:lpstr>'Celkový rozpočet'!Oblast_tisku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mistostarosta</dc:creator>
  <cp:lastModifiedBy>mistostarosta</cp:lastModifiedBy>
  <cp:lastPrinted>2017-05-17T08:17:29Z</cp:lastPrinted>
  <dcterms:created xsi:type="dcterms:W3CDTF">2016-12-27T10:36:51Z</dcterms:created>
  <dcterms:modified xsi:type="dcterms:W3CDTF">2017-05-17T08:17:57Z</dcterms:modified>
</cp:coreProperties>
</file>